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80" windowWidth="10845" windowHeight="5880" activeTab="1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calcPr calcId="125725"/>
</workbook>
</file>

<file path=xl/calcChain.xml><?xml version="1.0" encoding="utf-8"?>
<calcChain xmlns="http://schemas.openxmlformats.org/spreadsheetml/2006/main">
  <c r="E13" i="2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12"/>
  <c r="E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12"/>
  <c r="E80" i="1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6"/>
  <c r="D26"/>
  <c r="C26"/>
  <c r="E29"/>
  <c r="D29"/>
  <c r="C29"/>
  <c r="E24"/>
  <c r="D24"/>
  <c r="C24"/>
  <c r="E23"/>
  <c r="E20"/>
  <c r="D20"/>
  <c r="C20"/>
  <c r="E19"/>
  <c r="D19"/>
  <c r="C19"/>
  <c r="E16"/>
  <c r="D16"/>
  <c r="C16"/>
  <c r="E27"/>
  <c r="D27"/>
  <c r="C27"/>
  <c r="E28"/>
  <c r="D28"/>
  <c r="C28"/>
  <c r="E18"/>
  <c r="D18"/>
  <c r="C18"/>
  <c r="E17"/>
  <c r="D17"/>
  <c r="C17"/>
  <c r="E21"/>
  <c r="D21"/>
  <c r="C21"/>
  <c r="E22"/>
  <c r="D22"/>
  <c r="C22"/>
  <c r="E25"/>
  <c r="D25"/>
  <c r="C25"/>
  <c r="D65"/>
  <c r="D23"/>
  <c r="C23"/>
  <c r="C65"/>
</calcChain>
</file>

<file path=xl/sharedStrings.xml><?xml version="1.0" encoding="utf-8"?>
<sst xmlns="http://schemas.openxmlformats.org/spreadsheetml/2006/main" count="121" uniqueCount="71">
  <si>
    <t>№</t>
  </si>
  <si>
    <t>Наименование спортинвентаря</t>
  </si>
  <si>
    <t>Тариф с НДС за 1 сутки свыше месяца, руб.</t>
  </si>
  <si>
    <t>Тариф с НДС за 1 сутки до 30 дней, руб.</t>
  </si>
  <si>
    <t>Тариф с НДС за 1 час, руб.</t>
  </si>
  <si>
    <t>ОАО "Белорусский автомобильный завод"</t>
  </si>
  <si>
    <t>УТВЕРЖДАЮ</t>
  </si>
  <si>
    <t>Заместитель генерального</t>
  </si>
  <si>
    <t xml:space="preserve">директора по экономическим </t>
  </si>
  <si>
    <t>вопросам</t>
  </si>
  <si>
    <t>___________А.А. Доронин</t>
  </si>
  <si>
    <t>Комплект лыж</t>
  </si>
  <si>
    <t>Палатка 2-х мест.</t>
  </si>
  <si>
    <t>Палатка 4-х мест.</t>
  </si>
  <si>
    <t>Коврик турист.</t>
  </si>
  <si>
    <t>Коньки роликовые</t>
  </si>
  <si>
    <t>Спальный мешок</t>
  </si>
  <si>
    <t>Шлем</t>
  </si>
  <si>
    <t>Лыжи роллерные</t>
  </si>
  <si>
    <t>Скейт</t>
  </si>
  <si>
    <t>Комплект защиты</t>
  </si>
  <si>
    <t>Велосипед</t>
  </si>
  <si>
    <t>Начальник ПЭУ</t>
  </si>
  <si>
    <t>А.И. Дмитриев</t>
  </si>
  <si>
    <t>ПРЕЙСКУРАНТ</t>
  </si>
  <si>
    <t>Горьковая 32 57</t>
  </si>
  <si>
    <t>Велосипед Аистенок"</t>
  </si>
  <si>
    <t>Рюкзак</t>
  </si>
  <si>
    <t>Коньки фигурные</t>
  </si>
  <si>
    <t xml:space="preserve">отпускных цен на услуги проката, </t>
  </si>
  <si>
    <t>оказываемые  стадионом "Торпедо" УСОиЛПР</t>
  </si>
  <si>
    <t>___.___.2012 г.</t>
  </si>
  <si>
    <t>Начальник УСО и ЛПР</t>
  </si>
  <si>
    <t>Б.И. Кизь</t>
  </si>
  <si>
    <t>(вводится в действие с 07.06.2012 г.)</t>
  </si>
  <si>
    <t>Мяч(волейбол, футбол, мини-футбол)</t>
  </si>
  <si>
    <t>Палатка 3-х мест.</t>
  </si>
  <si>
    <t>Горные лыжи (комплект)</t>
  </si>
  <si>
    <t>Ботинки горные</t>
  </si>
  <si>
    <t>Лыжи горные</t>
  </si>
  <si>
    <t>Палки горные</t>
  </si>
  <si>
    <t>Сноуборд (комплект)</t>
  </si>
  <si>
    <t>Ботинки сноуборд.</t>
  </si>
  <si>
    <t>Монолыжа (сноуборд с крепл.)</t>
  </si>
  <si>
    <t xml:space="preserve">ОАО "БЕЛАЗ" - управляющая компания </t>
  </si>
  <si>
    <t>холдинга "БЕЛАЗ-ХОЛДИНГ"</t>
  </si>
  <si>
    <t xml:space="preserve">оказываемые  стадионом "Торпедо" </t>
  </si>
  <si>
    <t>Управления спортивно-оздоровительной и</t>
  </si>
  <si>
    <t>лечебно-профилактической работы</t>
  </si>
  <si>
    <t>Цена с НДС за 1 час, руб.</t>
  </si>
  <si>
    <t>Цена с НДС за 1 сутки до 30 дней, руб.</t>
  </si>
  <si>
    <t>Цена с НДС за 1 сутки свыше месяца, руб.</t>
  </si>
  <si>
    <t>Коньки фигурные, хоккейные</t>
  </si>
  <si>
    <t>Палатка 2-х мес</t>
  </si>
  <si>
    <t>Палатка 3-х мес</t>
  </si>
  <si>
    <t>Палатка 4-х мес</t>
  </si>
  <si>
    <t>Велосипед Аистенок</t>
  </si>
  <si>
    <t>Мяч (волейбол, футбол, мини-футбол)</t>
  </si>
  <si>
    <t>Шатер</t>
  </si>
  <si>
    <t>Матрас 1-сп.</t>
  </si>
  <si>
    <t>Матрас 2-сп.</t>
  </si>
  <si>
    <t>Турист.набор пл.</t>
  </si>
  <si>
    <t>Турист.набор дер.</t>
  </si>
  <si>
    <t>Гамак</t>
  </si>
  <si>
    <t>Замок для велосипеда</t>
  </si>
  <si>
    <t>(вводится в действие с 01.01.2025 г.)</t>
  </si>
  <si>
    <t>Ботинки горные 31,5 р.</t>
  </si>
  <si>
    <t>Прокат коньков и лыж за 1 сутки до 30 дней</t>
  </si>
  <si>
    <t>Для работников ОАО "БЕЛАЗ"</t>
  </si>
  <si>
    <t>сутки</t>
  </si>
  <si>
    <t>Для работников ОАО "БЕЛАЗ", имеющих почетное звание "Ветеран физкультурного движения ОАО "БЕЛАЗ""</t>
  </si>
</sst>
</file>

<file path=xl/styles.xml><?xml version="1.0" encoding="utf-8"?>
<styleSheet xmlns="http://schemas.openxmlformats.org/spreadsheetml/2006/main">
  <numFmts count="3">
    <numFmt numFmtId="171" formatCode="_-* #,##0.00_р_._-;\-* #,##0.00_р_._-;_-* &quot;-&quot;??_р_._-;_-@_-"/>
    <numFmt numFmtId="173" formatCode="_-* #,##0_р_._-;\-* #,##0_р_._-;_-* &quot;-&quot;??_р_._-;_-@_-"/>
    <numFmt numFmtId="175" formatCode="#,##0.00_ ;\-#,##0.00\ "/>
  </numFmts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1" xfId="0" applyFont="1" applyBorder="1"/>
    <xf numFmtId="173" fontId="5" fillId="0" borderId="1" xfId="1" applyNumberFormat="1" applyFont="1" applyBorder="1"/>
    <xf numFmtId="0" fontId="4" fillId="0" borderId="1" xfId="0" applyFont="1" applyBorder="1" applyAlignment="1">
      <alignment wrapText="1"/>
    </xf>
    <xf numFmtId="0" fontId="4" fillId="0" borderId="0" xfId="0" applyFont="1" applyBorder="1"/>
    <xf numFmtId="173" fontId="5" fillId="0" borderId="0" xfId="1" applyNumberFormat="1" applyFont="1" applyBorder="1"/>
    <xf numFmtId="0" fontId="3" fillId="0" borderId="1" xfId="0" applyFont="1" applyBorder="1" applyAlignment="1">
      <alignment horizontal="center" vertical="center" wrapText="1"/>
    </xf>
    <xf numFmtId="173" fontId="5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171" fontId="5" fillId="0" borderId="1" xfId="1" applyNumberFormat="1" applyFont="1" applyBorder="1"/>
    <xf numFmtId="0" fontId="8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" fontId="5" fillId="0" borderId="1" xfId="0" applyNumberFormat="1" applyFont="1" applyBorder="1"/>
    <xf numFmtId="175" fontId="5" fillId="0" borderId="1" xfId="1" applyNumberFormat="1" applyFont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42;&#1077;&#1083;&#1086;&#1089;&#1080;&#1087;&#1077;&#107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5;&#1072;&#1083;&#1072;&#1090;&#1082;&#1072;%204-&#1093;%20&#1084;&#1077;&#1089;&#1090;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6;&#1102;&#1082;&#1079;&#1072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1;&#1099;&#1078;&#108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7;&#1082;&#1077;&#1081;&#109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0;&#1086;&#1085;&#1100;&#1082;&#1080;%20&#1092;&#1080;&#1075;&#1091;&#1088;&#1085;&#1099;&#1077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2;&#1103;&#109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5;&#1072;&#1083;&#1072;&#1090;&#1082;&#1072;%203-&#1093;%20&#1084;&#1077;&#1089;&#1090;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43;&#1086;&#1088;&#1085;&#1099;&#1077;%20&#1083;&#1099;&#1078;&#1080;(&#1082;&#1086;&#1084;&#1087;&#1083;&#1077;&#1082;&#1090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41;&#1086;&#1090;&#1080;&#1085;&#1082;&#1080;%20&#1075;&#1086;&#1088;&#1085;&#1099;&#107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1;&#1099;&#1078;&#1080;%20&#1075;&#1086;&#1088;&#1085;&#1099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0;&#1086;&#1084;&#1087;&#1083;&#1077;&#1082;&#1090;%20&#1079;&#1072;&#1097;&#1080;&#1090;&#109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5;&#1072;&#1083;&#1082;&#1080;%20&#1075;&#1086;&#1088;&#1085;&#1099;&#107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7;&#1085;&#1086;&#1091;&#1073;&#1086;&#1088;&#1076;%20(&#1082;&#1086;&#1084;&#1087;&#1083;&#1077;&#1082;&#1090;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41;&#1086;&#1090;&#1080;&#1085;&#1082;&#1080;%20&#1089;&#1085;&#1086;&#1091;&#1073;&#1086;&#1088;&#1076;.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2;&#1086;&#1085;&#1086;&#1083;&#1099;&#1078;&#107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0;&#1072;&#1083;&#1100;&#1082;&#1091;&#1083;&#1103;&#1094;&#1080;&#1103;%20&#1086;&#1073;&#1097;&#1072;&#1103;%20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42;&#1077;&#1083;&#1086;&#1089;&#1080;&#1087;&#1077;&#1076;%20&#1040;&#1080;&#1089;&#1090;&#1077;&#1085;&#1086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1;&#1099;&#1078;&#1080;%20&#1088;&#1086;&#1083;&#1083;&#1077;&#1088;&#1085;&#1099;&#107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64;&#1083;&#1077;&#10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7;&#1087;&#1072;&#1083;&#1100;&#1085;&#1099;&#1081;%20&#1084;&#1077;&#1096;&#1086;&#108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6;&#1086;&#1083;&#1080;&#1082;&#1086;&#1074;&#1099;&#1077;%20&#1082;&#1086;&#1085;&#110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0;&#1086;&#1074;&#1088;&#1080;&#1082;%20&#1090;&#1091;&#1088;&#1080;&#1089;&#1090;.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bat/&#1055;&#1072;&#1083;&#1072;&#1090;&#1082;&#1072;%202-&#1093;%20&#1084;&#1077;&#1089;&#1090;.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20000</v>
          </cell>
        </row>
        <row r="32">
          <cell r="E32">
            <v>30000</v>
          </cell>
        </row>
        <row r="33">
          <cell r="E33">
            <v>10000</v>
          </cell>
        </row>
      </sheetData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20000</v>
          </cell>
        </row>
        <row r="32">
          <cell r="E32">
            <v>30000</v>
          </cell>
        </row>
        <row r="33">
          <cell r="E33">
            <v>10000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/>
        </row>
        <row r="32">
          <cell r="E32">
            <v>6000</v>
          </cell>
        </row>
        <row r="33">
          <cell r="E33">
            <v>2000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7500</v>
          </cell>
        </row>
        <row r="32">
          <cell r="E32">
            <v>18000</v>
          </cell>
        </row>
        <row r="33">
          <cell r="E33">
            <v>6000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8000</v>
          </cell>
        </row>
        <row r="32">
          <cell r="E32">
            <v>12000</v>
          </cell>
        </row>
        <row r="33">
          <cell r="E33">
            <v>4000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7500</v>
          </cell>
        </row>
        <row r="32">
          <cell r="E32">
            <v>18000</v>
          </cell>
        </row>
        <row r="33">
          <cell r="E33">
            <v>6000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9">
          <cell r="E29">
            <v>4000</v>
          </cell>
        </row>
        <row r="30">
          <cell r="E30">
            <v>6000</v>
          </cell>
        </row>
        <row r="31">
          <cell r="E31">
            <v>2000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0">
          <cell r="E30">
            <v>16000</v>
          </cell>
        </row>
        <row r="31">
          <cell r="E31">
            <v>24000</v>
          </cell>
        </row>
        <row r="32">
          <cell r="E32">
            <v>8000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31200</v>
          </cell>
        </row>
        <row r="32">
          <cell r="E32">
            <v>75000</v>
          </cell>
        </row>
        <row r="33">
          <cell r="E33">
            <v>25000</v>
          </cell>
        </row>
      </sheetData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12500</v>
          </cell>
        </row>
        <row r="32">
          <cell r="E32">
            <v>30000</v>
          </cell>
        </row>
        <row r="33">
          <cell r="E33">
            <v>10000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15000</v>
          </cell>
        </row>
        <row r="32">
          <cell r="E32">
            <v>36000</v>
          </cell>
        </row>
        <row r="33">
          <cell r="E33">
            <v>12000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/>
        </row>
        <row r="32">
          <cell r="E32">
            <v>6000</v>
          </cell>
        </row>
        <row r="33">
          <cell r="E33">
            <v>2000</v>
          </cell>
        </row>
      </sheetData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6000</v>
          </cell>
        </row>
        <row r="32">
          <cell r="E32">
            <v>9000</v>
          </cell>
        </row>
        <row r="33">
          <cell r="E33">
            <v>3000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50000</v>
          </cell>
        </row>
        <row r="32">
          <cell r="E32">
            <v>75000</v>
          </cell>
        </row>
        <row r="33">
          <cell r="E33">
            <v>25000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12500</v>
          </cell>
        </row>
        <row r="32">
          <cell r="E32">
            <v>30000</v>
          </cell>
        </row>
        <row r="33">
          <cell r="E33">
            <v>10000</v>
          </cell>
        </row>
      </sheetData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30000</v>
          </cell>
        </row>
        <row r="32">
          <cell r="E32">
            <v>45000</v>
          </cell>
        </row>
        <row r="33">
          <cell r="E33">
            <v>15000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M7">
            <v>2</v>
          </cell>
          <cell r="N7">
            <v>6</v>
          </cell>
          <cell r="O7">
            <v>4</v>
          </cell>
        </row>
        <row r="8">
          <cell r="M8">
            <v>2</v>
          </cell>
          <cell r="N8">
            <v>6</v>
          </cell>
          <cell r="O8">
            <v>4</v>
          </cell>
        </row>
        <row r="9">
          <cell r="M9">
            <v>7.3</v>
          </cell>
          <cell r="N9">
            <v>22</v>
          </cell>
          <cell r="O9">
            <v>14.6</v>
          </cell>
        </row>
        <row r="10">
          <cell r="M10">
            <v>4.7</v>
          </cell>
          <cell r="N10">
            <v>14</v>
          </cell>
          <cell r="O10">
            <v>9.4</v>
          </cell>
        </row>
        <row r="11">
          <cell r="M11">
            <v>7.3</v>
          </cell>
          <cell r="N11">
            <v>22</v>
          </cell>
          <cell r="O11">
            <v>14.6</v>
          </cell>
        </row>
        <row r="12">
          <cell r="M12">
            <v>3.3</v>
          </cell>
          <cell r="N12">
            <v>10</v>
          </cell>
          <cell r="O12">
            <v>6.6</v>
          </cell>
        </row>
        <row r="13">
          <cell r="M13">
            <v>4.7</v>
          </cell>
          <cell r="N13">
            <v>14</v>
          </cell>
          <cell r="O13">
            <v>9.4</v>
          </cell>
        </row>
        <row r="14">
          <cell r="M14">
            <v>5.7</v>
          </cell>
          <cell r="N14">
            <v>17</v>
          </cell>
          <cell r="O14">
            <v>11.4</v>
          </cell>
        </row>
        <row r="15">
          <cell r="M15">
            <v>1.2</v>
          </cell>
          <cell r="N15">
            <v>3.5</v>
          </cell>
          <cell r="O15">
            <v>2.4</v>
          </cell>
        </row>
        <row r="16">
          <cell r="M16">
            <v>2.2999999999999998</v>
          </cell>
          <cell r="N16">
            <v>7</v>
          </cell>
          <cell r="O16">
            <v>4.5999999999999996</v>
          </cell>
        </row>
        <row r="17">
          <cell r="M17">
            <v>1.2</v>
          </cell>
          <cell r="N17">
            <v>3.5</v>
          </cell>
          <cell r="O17">
            <v>2.4</v>
          </cell>
        </row>
        <row r="18">
          <cell r="M18">
            <v>1.2</v>
          </cell>
          <cell r="N18">
            <v>3.5</v>
          </cell>
          <cell r="O18">
            <v>2.4</v>
          </cell>
        </row>
        <row r="19">
          <cell r="M19">
            <v>2.2999999999999998</v>
          </cell>
          <cell r="N19">
            <v>7</v>
          </cell>
          <cell r="O19">
            <v>4.5999999999999996</v>
          </cell>
        </row>
        <row r="20">
          <cell r="M20">
            <v>1.2</v>
          </cell>
          <cell r="N20">
            <v>3.5</v>
          </cell>
          <cell r="O20">
            <v>2.4</v>
          </cell>
        </row>
        <row r="21">
          <cell r="M21">
            <v>5.7</v>
          </cell>
          <cell r="N21">
            <v>17</v>
          </cell>
          <cell r="O21">
            <v>11.4</v>
          </cell>
        </row>
        <row r="22">
          <cell r="M22">
            <v>2.2999999999999998</v>
          </cell>
          <cell r="N22">
            <v>7</v>
          </cell>
          <cell r="O22">
            <v>4.5999999999999996</v>
          </cell>
        </row>
        <row r="23">
          <cell r="M23">
            <v>1.2</v>
          </cell>
          <cell r="N23">
            <v>3.5</v>
          </cell>
          <cell r="O23">
            <v>2.4</v>
          </cell>
        </row>
        <row r="24">
          <cell r="M24">
            <v>1.2</v>
          </cell>
          <cell r="N24">
            <v>3.5</v>
          </cell>
          <cell r="O24">
            <v>2.4</v>
          </cell>
        </row>
        <row r="25">
          <cell r="M25">
            <v>7.3</v>
          </cell>
          <cell r="N25">
            <v>22</v>
          </cell>
          <cell r="O25">
            <v>14.6</v>
          </cell>
        </row>
        <row r="26">
          <cell r="M26">
            <v>4.7</v>
          </cell>
          <cell r="N26">
            <v>14</v>
          </cell>
          <cell r="O26">
            <v>9.4</v>
          </cell>
        </row>
        <row r="27">
          <cell r="M27">
            <v>5.3</v>
          </cell>
          <cell r="N27">
            <v>16</v>
          </cell>
          <cell r="O27">
            <v>10.6</v>
          </cell>
        </row>
        <row r="28">
          <cell r="M28">
            <v>3.3</v>
          </cell>
          <cell r="N28">
            <v>10</v>
          </cell>
          <cell r="O28">
            <v>6.6</v>
          </cell>
        </row>
        <row r="29">
          <cell r="M29">
            <v>1.7</v>
          </cell>
          <cell r="N29">
            <v>5</v>
          </cell>
          <cell r="O29">
            <v>3.4</v>
          </cell>
        </row>
        <row r="30">
          <cell r="M30">
            <v>2.2999999999999998</v>
          </cell>
          <cell r="N30">
            <v>7</v>
          </cell>
          <cell r="O30">
            <v>4.5999999999999996</v>
          </cell>
        </row>
        <row r="31">
          <cell r="M31">
            <v>2.2999999999999998</v>
          </cell>
          <cell r="N31">
            <v>7</v>
          </cell>
          <cell r="O31">
            <v>4.5999999999999996</v>
          </cell>
        </row>
        <row r="32">
          <cell r="M32">
            <v>1.2</v>
          </cell>
          <cell r="N32">
            <v>3.5</v>
          </cell>
          <cell r="O32">
            <v>2.4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8000</v>
          </cell>
        </row>
        <row r="32">
          <cell r="E32">
            <v>12000</v>
          </cell>
        </row>
        <row r="33">
          <cell r="E33">
            <v>4000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12000</v>
          </cell>
        </row>
        <row r="32">
          <cell r="E32">
            <v>18000</v>
          </cell>
        </row>
        <row r="33">
          <cell r="E33">
            <v>6000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/>
        </row>
        <row r="32">
          <cell r="E32">
            <v>6000</v>
          </cell>
        </row>
        <row r="33">
          <cell r="E33">
            <v>2000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/>
        </row>
        <row r="32">
          <cell r="E32">
            <v>6000</v>
          </cell>
        </row>
        <row r="33">
          <cell r="E33">
            <v>2000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>
            <v>8000</v>
          </cell>
        </row>
        <row r="32">
          <cell r="E32">
            <v>12000</v>
          </cell>
        </row>
        <row r="33">
          <cell r="E33">
            <v>4000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/>
        </row>
        <row r="32">
          <cell r="E32">
            <v>6000</v>
          </cell>
        </row>
        <row r="33">
          <cell r="E33">
            <v>2000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E31"/>
        </row>
        <row r="32">
          <cell r="E32">
            <v>18000</v>
          </cell>
        </row>
        <row r="33">
          <cell r="E33">
            <v>6000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8"/>
  <sheetViews>
    <sheetView topLeftCell="A31" workbookViewId="0">
      <selection activeCell="K54" sqref="K54"/>
    </sheetView>
  </sheetViews>
  <sheetFormatPr defaultRowHeight="18.75"/>
  <cols>
    <col min="1" max="1" width="3.5703125" style="2" customWidth="1"/>
    <col min="2" max="2" width="27.85546875" style="2" customWidth="1"/>
    <col min="3" max="5" width="15.7109375" style="2" customWidth="1"/>
    <col min="6" max="6" width="6.140625" style="2" customWidth="1"/>
    <col min="7" max="16384" width="9.140625" style="2"/>
  </cols>
  <sheetData>
    <row r="1" spans="1:6">
      <c r="A1" s="23" t="s">
        <v>5</v>
      </c>
      <c r="B1" s="23"/>
      <c r="C1" s="23"/>
      <c r="D1" s="23"/>
      <c r="E1" s="23"/>
      <c r="F1" s="23"/>
    </row>
    <row r="3" spans="1:6">
      <c r="D3" s="2" t="s">
        <v>6</v>
      </c>
    </row>
    <row r="4" spans="1:6">
      <c r="D4" s="2" t="s">
        <v>7</v>
      </c>
    </row>
    <row r="5" spans="1:6">
      <c r="D5" s="2" t="s">
        <v>8</v>
      </c>
    </row>
    <row r="6" spans="1:6">
      <c r="D6" s="2" t="s">
        <v>9</v>
      </c>
    </row>
    <row r="7" spans="1:6">
      <c r="D7" s="2" t="s">
        <v>10</v>
      </c>
    </row>
    <row r="8" spans="1:6">
      <c r="D8" s="2" t="s">
        <v>31</v>
      </c>
    </row>
    <row r="10" spans="1:6">
      <c r="A10" s="24" t="s">
        <v>24</v>
      </c>
      <c r="B10" s="24"/>
      <c r="C10" s="24"/>
      <c r="D10" s="24"/>
      <c r="E10" s="24"/>
    </row>
    <row r="11" spans="1:6">
      <c r="A11" s="22" t="s">
        <v>29</v>
      </c>
      <c r="B11" s="22"/>
      <c r="C11" s="22"/>
      <c r="D11" s="22"/>
      <c r="E11" s="22"/>
      <c r="F11" s="23"/>
    </row>
    <row r="12" spans="1:6">
      <c r="A12" s="22" t="s">
        <v>30</v>
      </c>
      <c r="B12" s="22"/>
      <c r="C12" s="22"/>
      <c r="D12" s="22"/>
      <c r="E12" s="22"/>
      <c r="F12" s="23"/>
    </row>
    <row r="13" spans="1:6">
      <c r="A13" s="22" t="s">
        <v>34</v>
      </c>
      <c r="B13" s="22"/>
      <c r="C13" s="22"/>
      <c r="D13" s="22"/>
      <c r="E13" s="22"/>
      <c r="F13" s="23"/>
    </row>
    <row r="14" spans="1:6">
      <c r="A14" s="3"/>
      <c r="B14" s="3"/>
      <c r="C14" s="3"/>
      <c r="D14" s="3"/>
      <c r="E14" s="3"/>
      <c r="F14" s="1"/>
    </row>
    <row r="15" spans="1:6" ht="58.5" customHeight="1">
      <c r="A15" s="9" t="s">
        <v>0</v>
      </c>
      <c r="B15" s="9" t="s">
        <v>1</v>
      </c>
      <c r="C15" s="9" t="s">
        <v>2</v>
      </c>
      <c r="D15" s="9" t="s">
        <v>3</v>
      </c>
      <c r="E15" s="9" t="s">
        <v>4</v>
      </c>
    </row>
    <row r="16" spans="1:6">
      <c r="A16" s="4">
        <v>1</v>
      </c>
      <c r="B16" s="4" t="s">
        <v>11</v>
      </c>
      <c r="C16" s="5">
        <f>[12]Лист1!$E$31</f>
        <v>7500</v>
      </c>
      <c r="D16" s="5">
        <f>[12]Лист1!$E$32</f>
        <v>18000</v>
      </c>
      <c r="E16" s="5">
        <f>[12]Лист1!$E$33</f>
        <v>6000</v>
      </c>
    </row>
    <row r="17" spans="1:5">
      <c r="A17" s="4">
        <v>2</v>
      </c>
      <c r="B17" s="4" t="s">
        <v>12</v>
      </c>
      <c r="C17" s="5">
        <f>[9]Лист1!$E$31</f>
        <v>0</v>
      </c>
      <c r="D17" s="5">
        <f>[9]Лист1!$E$32</f>
        <v>18000</v>
      </c>
      <c r="E17" s="5">
        <f>[9]Лист1!$E$33</f>
        <v>6000</v>
      </c>
    </row>
    <row r="18" spans="1:5">
      <c r="A18" s="4">
        <v>3</v>
      </c>
      <c r="B18" s="4" t="s">
        <v>13</v>
      </c>
      <c r="C18" s="5">
        <f>[10]Лист1!$E$31</f>
        <v>20000</v>
      </c>
      <c r="D18" s="5">
        <f>[10]Лист1!$E$32</f>
        <v>30000</v>
      </c>
      <c r="E18" s="5">
        <f>[10]Лист1!$E$33</f>
        <v>10000</v>
      </c>
    </row>
    <row r="19" spans="1:5">
      <c r="A19" s="4">
        <v>4</v>
      </c>
      <c r="B19" s="4" t="s">
        <v>14</v>
      </c>
      <c r="C19" s="5">
        <f>[8]Лист1!$E$31</f>
        <v>0</v>
      </c>
      <c r="D19" s="5">
        <f>[8]Лист1!$E$32</f>
        <v>6000</v>
      </c>
      <c r="E19" s="5">
        <f>[8]Лист1!$E$33</f>
        <v>2000</v>
      </c>
    </row>
    <row r="20" spans="1:5">
      <c r="A20" s="4">
        <v>5</v>
      </c>
      <c r="B20" s="4" t="s">
        <v>15</v>
      </c>
      <c r="C20" s="5">
        <f>[7]Лист1!$E$31</f>
        <v>8000</v>
      </c>
      <c r="D20" s="5">
        <f>[7]Лист1!$E$32</f>
        <v>12000</v>
      </c>
      <c r="E20" s="5">
        <f>[7]Лист1!$E$33</f>
        <v>4000</v>
      </c>
    </row>
    <row r="21" spans="1:5">
      <c r="A21" s="4">
        <v>6</v>
      </c>
      <c r="B21" s="4" t="s">
        <v>16</v>
      </c>
      <c r="C21" s="5">
        <f>[6]Лист1!$E$31</f>
        <v>0</v>
      </c>
      <c r="D21" s="5">
        <f>[6]Лист1!$E$32</f>
        <v>6000</v>
      </c>
      <c r="E21" s="5">
        <f>[6]Лист1!$E$33</f>
        <v>2000</v>
      </c>
    </row>
    <row r="22" spans="1:5">
      <c r="A22" s="4">
        <v>7</v>
      </c>
      <c r="B22" s="4" t="s">
        <v>17</v>
      </c>
      <c r="C22" s="5">
        <f>[5]Лист1!$E$31</f>
        <v>0</v>
      </c>
      <c r="D22" s="5">
        <f>[5]Лист1!$E$32</f>
        <v>6000</v>
      </c>
      <c r="E22" s="5">
        <f>[5]Лист1!$E$33</f>
        <v>2000</v>
      </c>
    </row>
    <row r="23" spans="1:5">
      <c r="A23" s="4">
        <v>8</v>
      </c>
      <c r="B23" s="4" t="s">
        <v>18</v>
      </c>
      <c r="C23" s="5">
        <f>[4]Лист1!$E$31</f>
        <v>12000</v>
      </c>
      <c r="D23" s="5">
        <f>[4]Лист1!$E$32</f>
        <v>18000</v>
      </c>
      <c r="E23" s="5">
        <f>[4]Лист1!$E$33</f>
        <v>6000</v>
      </c>
    </row>
    <row r="24" spans="1:5">
      <c r="A24" s="4">
        <v>9</v>
      </c>
      <c r="B24" s="4" t="s">
        <v>19</v>
      </c>
      <c r="C24" s="5">
        <f>[13]Лист1!$E$31</f>
        <v>8000</v>
      </c>
      <c r="D24" s="5">
        <f>[13]Лист1!$E$32</f>
        <v>12000</v>
      </c>
      <c r="E24" s="5">
        <f>[13]Лист1!$E$33</f>
        <v>4000</v>
      </c>
    </row>
    <row r="25" spans="1:5">
      <c r="A25" s="4">
        <v>10</v>
      </c>
      <c r="B25" s="4" t="s">
        <v>20</v>
      </c>
      <c r="C25" s="5">
        <f>[2]Лист1!$E$31</f>
        <v>0</v>
      </c>
      <c r="D25" s="5">
        <f>[2]Лист1!$E$32</f>
        <v>6000</v>
      </c>
      <c r="E25" s="5">
        <f>[2]Лист1!$E$33</f>
        <v>2000</v>
      </c>
    </row>
    <row r="26" spans="1:5">
      <c r="A26" s="4">
        <v>11</v>
      </c>
      <c r="B26" s="4" t="s">
        <v>21</v>
      </c>
      <c r="C26" s="5">
        <f>[1]Лист1!$E$31</f>
        <v>20000</v>
      </c>
      <c r="D26" s="5">
        <f>[1]Лист1!$E$32</f>
        <v>30000</v>
      </c>
      <c r="E26" s="5">
        <f>[1]Лист1!$E$33</f>
        <v>10000</v>
      </c>
    </row>
    <row r="27" spans="1:5">
      <c r="A27" s="4">
        <v>12</v>
      </c>
      <c r="B27" s="4" t="s">
        <v>26</v>
      </c>
      <c r="C27" s="5">
        <f>[3]Лист1!$E$31</f>
        <v>8000</v>
      </c>
      <c r="D27" s="5">
        <f>[3]Лист1!$E$32</f>
        <v>12000</v>
      </c>
      <c r="E27" s="5">
        <f>[3]Лист1!$E$33</f>
        <v>4000</v>
      </c>
    </row>
    <row r="28" spans="1:5">
      <c r="A28" s="4">
        <v>13</v>
      </c>
      <c r="B28" s="4" t="s">
        <v>27</v>
      </c>
      <c r="C28" s="5">
        <f>[11]Лист1!$E$31</f>
        <v>0</v>
      </c>
      <c r="D28" s="5">
        <f>[11]Лист1!$E$32</f>
        <v>6000</v>
      </c>
      <c r="E28" s="5">
        <f>[11]Лист1!$E$33</f>
        <v>2000</v>
      </c>
    </row>
    <row r="29" spans="1:5">
      <c r="A29" s="4">
        <v>14</v>
      </c>
      <c r="B29" s="4" t="s">
        <v>28</v>
      </c>
      <c r="C29" s="5">
        <f>[14]Лист1!$E$31</f>
        <v>7500</v>
      </c>
      <c r="D29" s="5">
        <f>[14]Лист1!$E$32</f>
        <v>18000</v>
      </c>
      <c r="E29" s="5">
        <f>[14]Лист1!$E$33</f>
        <v>6000</v>
      </c>
    </row>
    <row r="30" spans="1:5" ht="37.5">
      <c r="A30" s="4">
        <v>15</v>
      </c>
      <c r="B30" s="6" t="s">
        <v>35</v>
      </c>
      <c r="C30" s="5">
        <f>[15]Лист1!$E$29</f>
        <v>4000</v>
      </c>
      <c r="D30" s="5">
        <f>[15]Лист1!$E$30</f>
        <v>6000</v>
      </c>
      <c r="E30" s="5">
        <f>[15]Лист1!$E$31</f>
        <v>2000</v>
      </c>
    </row>
    <row r="31" spans="1:5">
      <c r="A31" s="4">
        <v>16</v>
      </c>
      <c r="B31" s="4" t="s">
        <v>36</v>
      </c>
      <c r="C31" s="5">
        <f>[16]Лист1!$E$30</f>
        <v>16000</v>
      </c>
      <c r="D31" s="5">
        <f>[16]Лист1!$E$31</f>
        <v>24000</v>
      </c>
      <c r="E31" s="5">
        <f>[16]Лист1!$E$32</f>
        <v>8000</v>
      </c>
    </row>
    <row r="32" spans="1:5" ht="37.5">
      <c r="A32" s="4">
        <v>17</v>
      </c>
      <c r="B32" s="6" t="s">
        <v>37</v>
      </c>
      <c r="C32" s="10">
        <f>[17]Лист1!$E$31</f>
        <v>31200</v>
      </c>
      <c r="D32" s="10">
        <f>[17]Лист1!$E$32</f>
        <v>75000</v>
      </c>
      <c r="E32" s="10">
        <f>[17]Лист1!$E$33</f>
        <v>25000</v>
      </c>
    </row>
    <row r="33" spans="1:6">
      <c r="A33" s="4">
        <v>18</v>
      </c>
      <c r="B33" s="6" t="s">
        <v>38</v>
      </c>
      <c r="C33" s="5">
        <f>[18]Лист1!$E$31</f>
        <v>12500</v>
      </c>
      <c r="D33" s="5">
        <f>[18]Лист1!$E$32</f>
        <v>30000</v>
      </c>
      <c r="E33" s="5">
        <f>[18]Лист1!$E$33</f>
        <v>10000</v>
      </c>
    </row>
    <row r="34" spans="1:6">
      <c r="A34" s="4">
        <v>19</v>
      </c>
      <c r="B34" s="6" t="s">
        <v>39</v>
      </c>
      <c r="C34" s="5">
        <f>[19]Лист1!$E$31</f>
        <v>15000</v>
      </c>
      <c r="D34" s="5">
        <f>[19]Лист1!$E$32</f>
        <v>36000</v>
      </c>
      <c r="E34" s="5">
        <f>[19]Лист1!$E$33</f>
        <v>12000</v>
      </c>
    </row>
    <row r="35" spans="1:6">
      <c r="A35" s="4">
        <v>20</v>
      </c>
      <c r="B35" s="6" t="s">
        <v>40</v>
      </c>
      <c r="C35" s="5">
        <f>[20]Лист1!$E$31</f>
        <v>6000</v>
      </c>
      <c r="D35" s="5">
        <f>[20]Лист1!$E$32</f>
        <v>9000</v>
      </c>
      <c r="E35" s="5">
        <f>[20]Лист1!$E$33</f>
        <v>3000</v>
      </c>
    </row>
    <row r="36" spans="1:6">
      <c r="A36" s="4">
        <v>21</v>
      </c>
      <c r="B36" s="6" t="s">
        <v>41</v>
      </c>
      <c r="C36" s="5">
        <f>[21]Лист1!$E$31</f>
        <v>50000</v>
      </c>
      <c r="D36" s="5">
        <f>[21]Лист1!$E$32</f>
        <v>75000</v>
      </c>
      <c r="E36" s="5">
        <f>[21]Лист1!$E$33</f>
        <v>25000</v>
      </c>
    </row>
    <row r="37" spans="1:6">
      <c r="A37" s="4">
        <v>22</v>
      </c>
      <c r="B37" s="6" t="s">
        <v>42</v>
      </c>
      <c r="C37" s="5">
        <f>[22]Лист1!$E$31</f>
        <v>12500</v>
      </c>
      <c r="D37" s="5">
        <f>[22]Лист1!$E$32</f>
        <v>30000</v>
      </c>
      <c r="E37" s="5">
        <f>[22]Лист1!$E$33</f>
        <v>10000</v>
      </c>
    </row>
    <row r="38" spans="1:6" ht="37.5">
      <c r="A38" s="4">
        <v>23</v>
      </c>
      <c r="B38" s="6" t="s">
        <v>43</v>
      </c>
      <c r="C38" s="5">
        <f>[23]Лист1!$E$31</f>
        <v>30000</v>
      </c>
      <c r="D38" s="5">
        <f>[23]Лист1!$E$32</f>
        <v>45000</v>
      </c>
      <c r="E38" s="5">
        <f>[23]Лист1!$E$33</f>
        <v>15000</v>
      </c>
    </row>
    <row r="39" spans="1:6">
      <c r="A39" s="7"/>
      <c r="B39" s="7"/>
      <c r="C39" s="8"/>
      <c r="D39" s="8"/>
      <c r="E39" s="8"/>
    </row>
    <row r="40" spans="1:6">
      <c r="B40" s="2" t="s">
        <v>22</v>
      </c>
      <c r="E40" s="2" t="s">
        <v>23</v>
      </c>
    </row>
    <row r="42" spans="1:6">
      <c r="B42" s="2" t="s">
        <v>32</v>
      </c>
      <c r="E42" s="2" t="s">
        <v>33</v>
      </c>
    </row>
    <row r="44" spans="1:6">
      <c r="B44" s="2" t="s">
        <v>25</v>
      </c>
    </row>
    <row r="45" spans="1:6">
      <c r="A45" s="23"/>
      <c r="B45" s="23"/>
      <c r="C45" s="23"/>
      <c r="D45" s="23"/>
      <c r="E45" s="23"/>
      <c r="F45" s="23"/>
    </row>
    <row r="52" spans="1:6">
      <c r="A52" s="24" t="s">
        <v>24</v>
      </c>
      <c r="B52" s="24"/>
      <c r="C52" s="24"/>
      <c r="D52" s="24"/>
      <c r="E52" s="24"/>
    </row>
    <row r="53" spans="1:6">
      <c r="A53" s="22" t="s">
        <v>29</v>
      </c>
      <c r="B53" s="22"/>
      <c r="C53" s="22"/>
      <c r="D53" s="22"/>
      <c r="E53" s="22"/>
      <c r="F53" s="23"/>
    </row>
    <row r="54" spans="1:6">
      <c r="A54" s="22" t="s">
        <v>30</v>
      </c>
      <c r="B54" s="22"/>
      <c r="C54" s="22"/>
      <c r="D54" s="22"/>
      <c r="E54" s="22"/>
      <c r="F54" s="23"/>
    </row>
    <row r="55" spans="1:6">
      <c r="A55" s="22" t="s">
        <v>34</v>
      </c>
      <c r="B55" s="22"/>
      <c r="C55" s="22"/>
      <c r="D55" s="22"/>
      <c r="E55" s="22"/>
      <c r="F55" s="23"/>
    </row>
    <row r="56" spans="1:6">
      <c r="A56" s="3"/>
      <c r="B56" s="3"/>
      <c r="C56" s="3"/>
      <c r="D56" s="3"/>
      <c r="E56" s="3"/>
      <c r="F56" s="1"/>
    </row>
    <row r="57" spans="1:6" ht="63">
      <c r="A57" s="9" t="s">
        <v>0</v>
      </c>
      <c r="B57" s="9" t="s">
        <v>1</v>
      </c>
      <c r="C57" s="9" t="s">
        <v>2</v>
      </c>
      <c r="D57" s="9" t="s">
        <v>3</v>
      </c>
      <c r="E57" s="9" t="s">
        <v>4</v>
      </c>
    </row>
    <row r="58" spans="1:6">
      <c r="A58" s="4">
        <v>1</v>
      </c>
      <c r="B58" s="4" t="s">
        <v>11</v>
      </c>
      <c r="C58" s="5">
        <f>[12]Лист1!$E$31</f>
        <v>7500</v>
      </c>
      <c r="D58" s="5">
        <f>[12]Лист1!$E$32</f>
        <v>18000</v>
      </c>
      <c r="E58" s="5">
        <f>[12]Лист1!$E$33</f>
        <v>6000</v>
      </c>
    </row>
    <row r="59" spans="1:6">
      <c r="A59" s="4">
        <v>2</v>
      </c>
      <c r="B59" s="4" t="s">
        <v>12</v>
      </c>
      <c r="C59" s="5">
        <f>[9]Лист1!$E$31</f>
        <v>0</v>
      </c>
      <c r="D59" s="5">
        <f>[9]Лист1!$E$32</f>
        <v>18000</v>
      </c>
      <c r="E59" s="5">
        <f>[9]Лист1!$E$33</f>
        <v>6000</v>
      </c>
    </row>
    <row r="60" spans="1:6" ht="18.75" customHeight="1">
      <c r="A60" s="4">
        <v>3</v>
      </c>
      <c r="B60" s="4" t="s">
        <v>13</v>
      </c>
      <c r="C60" s="5">
        <f>[10]Лист1!$E$31</f>
        <v>20000</v>
      </c>
      <c r="D60" s="5">
        <f>[10]Лист1!$E$32</f>
        <v>30000</v>
      </c>
      <c r="E60" s="5">
        <f>[10]Лист1!$E$33</f>
        <v>10000</v>
      </c>
    </row>
    <row r="61" spans="1:6" ht="18.75" customHeight="1">
      <c r="A61" s="4">
        <v>4</v>
      </c>
      <c r="B61" s="4" t="s">
        <v>14</v>
      </c>
      <c r="C61" s="5">
        <f>[8]Лист1!$E$31</f>
        <v>0</v>
      </c>
      <c r="D61" s="5">
        <f>[8]Лист1!$E$32</f>
        <v>6000</v>
      </c>
      <c r="E61" s="5">
        <f>[8]Лист1!$E$33</f>
        <v>2000</v>
      </c>
    </row>
    <row r="62" spans="1:6">
      <c r="A62" s="4">
        <v>5</v>
      </c>
      <c r="B62" s="4" t="s">
        <v>15</v>
      </c>
      <c r="C62" s="5">
        <f>[7]Лист1!$E$31</f>
        <v>8000</v>
      </c>
      <c r="D62" s="5">
        <f>[7]Лист1!$E$32</f>
        <v>12000</v>
      </c>
      <c r="E62" s="5">
        <f>[7]Лист1!$E$33</f>
        <v>4000</v>
      </c>
    </row>
    <row r="63" spans="1:6">
      <c r="A63" s="4">
        <v>6</v>
      </c>
      <c r="B63" s="4" t="s">
        <v>16</v>
      </c>
      <c r="C63" s="5">
        <f>[6]Лист1!$E$31</f>
        <v>0</v>
      </c>
      <c r="D63" s="5">
        <f>[6]Лист1!$E$32</f>
        <v>6000</v>
      </c>
      <c r="E63" s="5">
        <f>[6]Лист1!$E$33</f>
        <v>2000</v>
      </c>
    </row>
    <row r="64" spans="1:6">
      <c r="A64" s="4">
        <v>7</v>
      </c>
      <c r="B64" s="4" t="s">
        <v>17</v>
      </c>
      <c r="C64" s="5">
        <f>[5]Лист1!$E$31</f>
        <v>0</v>
      </c>
      <c r="D64" s="5">
        <f>[5]Лист1!$E$32</f>
        <v>6000</v>
      </c>
      <c r="E64" s="5">
        <f>[5]Лист1!$E$33</f>
        <v>2000</v>
      </c>
    </row>
    <row r="65" spans="1:5">
      <c r="A65" s="4">
        <v>8</v>
      </c>
      <c r="B65" s="4" t="s">
        <v>18</v>
      </c>
      <c r="C65" s="5">
        <f>[4]Лист1!$E$31</f>
        <v>12000</v>
      </c>
      <c r="D65" s="5">
        <f>[4]Лист1!$E$32</f>
        <v>18000</v>
      </c>
      <c r="E65" s="5">
        <f>[4]Лист1!$E$33</f>
        <v>6000</v>
      </c>
    </row>
    <row r="66" spans="1:5">
      <c r="A66" s="4">
        <v>9</v>
      </c>
      <c r="B66" s="4" t="s">
        <v>19</v>
      </c>
      <c r="C66" s="5">
        <f>[13]Лист1!$E$31</f>
        <v>8000</v>
      </c>
      <c r="D66" s="5">
        <f>[13]Лист1!$E$32</f>
        <v>12000</v>
      </c>
      <c r="E66" s="5">
        <f>[13]Лист1!$E$33</f>
        <v>4000</v>
      </c>
    </row>
    <row r="67" spans="1:5">
      <c r="A67" s="4">
        <v>10</v>
      </c>
      <c r="B67" s="4" t="s">
        <v>20</v>
      </c>
      <c r="C67" s="5">
        <f>[2]Лист1!$E$31</f>
        <v>0</v>
      </c>
      <c r="D67" s="5">
        <f>[2]Лист1!$E$32</f>
        <v>6000</v>
      </c>
      <c r="E67" s="5">
        <f>[2]Лист1!$E$33</f>
        <v>2000</v>
      </c>
    </row>
    <row r="68" spans="1:5">
      <c r="A68" s="4">
        <v>11</v>
      </c>
      <c r="B68" s="4" t="s">
        <v>21</v>
      </c>
      <c r="C68" s="5">
        <f>[1]Лист1!$E$31</f>
        <v>20000</v>
      </c>
      <c r="D68" s="5">
        <f>[1]Лист1!$E$32</f>
        <v>30000</v>
      </c>
      <c r="E68" s="5">
        <f>[1]Лист1!$E$33</f>
        <v>10000</v>
      </c>
    </row>
    <row r="69" spans="1:5">
      <c r="A69" s="4">
        <v>12</v>
      </c>
      <c r="B69" s="4" t="s">
        <v>26</v>
      </c>
      <c r="C69" s="5">
        <f>[3]Лист1!$E$31</f>
        <v>8000</v>
      </c>
      <c r="D69" s="5">
        <f>[3]Лист1!$E$32</f>
        <v>12000</v>
      </c>
      <c r="E69" s="5">
        <f>[3]Лист1!$E$33</f>
        <v>4000</v>
      </c>
    </row>
    <row r="70" spans="1:5">
      <c r="A70" s="4">
        <v>13</v>
      </c>
      <c r="B70" s="4" t="s">
        <v>27</v>
      </c>
      <c r="C70" s="5">
        <f>[11]Лист1!$E$31</f>
        <v>0</v>
      </c>
      <c r="D70" s="5">
        <f>[11]Лист1!$E$32</f>
        <v>6000</v>
      </c>
      <c r="E70" s="5">
        <f>[11]Лист1!$E$33</f>
        <v>2000</v>
      </c>
    </row>
    <row r="71" spans="1:5">
      <c r="A71" s="4">
        <v>14</v>
      </c>
      <c r="B71" s="4" t="s">
        <v>28</v>
      </c>
      <c r="C71" s="5">
        <f>[14]Лист1!$E$31</f>
        <v>7500</v>
      </c>
      <c r="D71" s="5">
        <f>[14]Лист1!$E$32</f>
        <v>18000</v>
      </c>
      <c r="E71" s="5">
        <f>[14]Лист1!$E$33</f>
        <v>6000</v>
      </c>
    </row>
    <row r="72" spans="1:5" ht="37.5">
      <c r="A72" s="4">
        <v>15</v>
      </c>
      <c r="B72" s="6" t="s">
        <v>35</v>
      </c>
      <c r="C72" s="5">
        <f>[15]Лист1!$E$29</f>
        <v>4000</v>
      </c>
      <c r="D72" s="5">
        <f>[15]Лист1!$E$30</f>
        <v>6000</v>
      </c>
      <c r="E72" s="5">
        <f>[15]Лист1!$E$31</f>
        <v>2000</v>
      </c>
    </row>
    <row r="73" spans="1:5">
      <c r="A73" s="4">
        <v>16</v>
      </c>
      <c r="B73" s="4" t="s">
        <v>36</v>
      </c>
      <c r="C73" s="5">
        <f>[16]Лист1!$E$30</f>
        <v>16000</v>
      </c>
      <c r="D73" s="5">
        <f>[16]Лист1!$E$31</f>
        <v>24000</v>
      </c>
      <c r="E73" s="5">
        <f>[16]Лист1!$E$32</f>
        <v>8000</v>
      </c>
    </row>
    <row r="74" spans="1:5" ht="37.5">
      <c r="A74" s="4">
        <v>17</v>
      </c>
      <c r="B74" s="6" t="s">
        <v>37</v>
      </c>
      <c r="C74" s="10">
        <f>[17]Лист1!$E$31</f>
        <v>31200</v>
      </c>
      <c r="D74" s="10">
        <f>[17]Лист1!$E$32</f>
        <v>75000</v>
      </c>
      <c r="E74" s="10">
        <f>[17]Лист1!$E$33</f>
        <v>25000</v>
      </c>
    </row>
    <row r="75" spans="1:5">
      <c r="A75" s="4">
        <v>18</v>
      </c>
      <c r="B75" s="6" t="s">
        <v>38</v>
      </c>
      <c r="C75" s="5">
        <f>[18]Лист1!$E$31</f>
        <v>12500</v>
      </c>
      <c r="D75" s="5">
        <f>[18]Лист1!$E$32</f>
        <v>30000</v>
      </c>
      <c r="E75" s="5">
        <f>[18]Лист1!$E$33</f>
        <v>10000</v>
      </c>
    </row>
    <row r="76" spans="1:5">
      <c r="A76" s="4">
        <v>19</v>
      </c>
      <c r="B76" s="6" t="s">
        <v>39</v>
      </c>
      <c r="C76" s="5">
        <f>[19]Лист1!$E$31</f>
        <v>15000</v>
      </c>
      <c r="D76" s="5">
        <f>[19]Лист1!$E$32</f>
        <v>36000</v>
      </c>
      <c r="E76" s="5">
        <f>[19]Лист1!$E$33</f>
        <v>12000</v>
      </c>
    </row>
    <row r="77" spans="1:5">
      <c r="A77" s="4">
        <v>20</v>
      </c>
      <c r="B77" s="6" t="s">
        <v>40</v>
      </c>
      <c r="C77" s="5">
        <f>[20]Лист1!$E$31</f>
        <v>6000</v>
      </c>
      <c r="D77" s="5">
        <f>[20]Лист1!$E$32</f>
        <v>9000</v>
      </c>
      <c r="E77" s="5">
        <f>[20]Лист1!$E$33</f>
        <v>3000</v>
      </c>
    </row>
    <row r="78" spans="1:5">
      <c r="A78" s="4">
        <v>21</v>
      </c>
      <c r="B78" s="6" t="s">
        <v>41</v>
      </c>
      <c r="C78" s="5">
        <f>[21]Лист1!$E$31</f>
        <v>50000</v>
      </c>
      <c r="D78" s="5">
        <f>[21]Лист1!$E$32</f>
        <v>75000</v>
      </c>
      <c r="E78" s="5">
        <f>[21]Лист1!$E$33</f>
        <v>25000</v>
      </c>
    </row>
    <row r="79" spans="1:5">
      <c r="A79" s="4">
        <v>22</v>
      </c>
      <c r="B79" s="6" t="s">
        <v>42</v>
      </c>
      <c r="C79" s="5">
        <f>[22]Лист1!$E$31</f>
        <v>12500</v>
      </c>
      <c r="D79" s="5">
        <f>[22]Лист1!$E$32</f>
        <v>30000</v>
      </c>
      <c r="E79" s="5">
        <f>[22]Лист1!$E$33</f>
        <v>10000</v>
      </c>
    </row>
    <row r="80" spans="1:5" ht="37.5">
      <c r="A80" s="4">
        <v>23</v>
      </c>
      <c r="B80" s="6" t="s">
        <v>43</v>
      </c>
      <c r="C80" s="5">
        <f>[23]Лист1!$E$31</f>
        <v>30000</v>
      </c>
      <c r="D80" s="5">
        <f>[23]Лист1!$E$32</f>
        <v>45000</v>
      </c>
      <c r="E80" s="5">
        <f>[23]Лист1!$E$33</f>
        <v>15000</v>
      </c>
    </row>
    <row r="88" spans="2:2">
      <c r="B88" s="2" t="s">
        <v>25</v>
      </c>
    </row>
  </sheetData>
  <mergeCells count="10">
    <mergeCell ref="A55:F55"/>
    <mergeCell ref="A1:F1"/>
    <mergeCell ref="A10:E10"/>
    <mergeCell ref="A11:F11"/>
    <mergeCell ref="A13:F13"/>
    <mergeCell ref="A12:F12"/>
    <mergeCell ref="A45:F45"/>
    <mergeCell ref="A52:E52"/>
    <mergeCell ref="A53:F53"/>
    <mergeCell ref="A54:F54"/>
  </mergeCells>
  <phoneticPr fontId="2" type="noConversion"/>
  <pageMargins left="0.78740157480314965" right="0.78740157480314965" top="0.78740157480314965" bottom="0.59055118110236227" header="0.51181102362204722" footer="0.5118110236220472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6"/>
  <sheetViews>
    <sheetView tabSelected="1" workbookViewId="0">
      <selection activeCell="K12" sqref="K12"/>
    </sheetView>
  </sheetViews>
  <sheetFormatPr defaultRowHeight="15.75"/>
  <cols>
    <col min="1" max="1" width="5.85546875" style="12" customWidth="1"/>
    <col min="2" max="2" width="28" style="12" customWidth="1"/>
    <col min="3" max="3" width="16" style="12" customWidth="1"/>
    <col min="4" max="4" width="15" style="12" customWidth="1"/>
    <col min="5" max="5" width="17.28515625" style="12" customWidth="1"/>
    <col min="6" max="16384" width="9.140625" style="12"/>
  </cols>
  <sheetData>
    <row r="1" spans="1:5" ht="18.75">
      <c r="A1" s="16" t="s">
        <v>44</v>
      </c>
      <c r="B1" s="16"/>
      <c r="C1" s="2"/>
      <c r="D1" s="16"/>
      <c r="E1" s="2"/>
    </row>
    <row r="2" spans="1:5" ht="18.75">
      <c r="A2" s="16" t="s">
        <v>45</v>
      </c>
      <c r="B2" s="16"/>
      <c r="C2" s="2"/>
      <c r="D2" s="16"/>
      <c r="E2" s="2"/>
    </row>
    <row r="3" spans="1:5" ht="18.75">
      <c r="A3" s="16"/>
      <c r="B3" s="2"/>
      <c r="C3" s="2"/>
      <c r="D3" s="16"/>
      <c r="E3" s="2"/>
    </row>
    <row r="4" spans="1:5" ht="18.75">
      <c r="A4" s="17" t="s">
        <v>24</v>
      </c>
      <c r="B4" s="17"/>
      <c r="C4" s="2"/>
      <c r="D4" s="16"/>
      <c r="E4" s="17"/>
    </row>
    <row r="5" spans="1:5" ht="18.75">
      <c r="A5" s="18" t="s">
        <v>29</v>
      </c>
      <c r="B5" s="18"/>
      <c r="C5" s="2"/>
      <c r="D5" s="16"/>
      <c r="E5" s="18"/>
    </row>
    <row r="6" spans="1:5" ht="18.75">
      <c r="A6" s="18" t="s">
        <v>46</v>
      </c>
      <c r="B6" s="18"/>
      <c r="C6" s="2"/>
      <c r="D6" s="16"/>
      <c r="E6" s="18"/>
    </row>
    <row r="7" spans="1:5" ht="18.75">
      <c r="A7" s="16" t="s">
        <v>47</v>
      </c>
      <c r="B7" s="18"/>
      <c r="C7" s="2"/>
      <c r="D7" s="16"/>
      <c r="E7" s="18"/>
    </row>
    <row r="8" spans="1:5" ht="18.75">
      <c r="A8" s="16" t="s">
        <v>48</v>
      </c>
      <c r="B8" s="18"/>
      <c r="C8" s="18"/>
      <c r="D8" s="18"/>
      <c r="E8" s="18"/>
    </row>
    <row r="9" spans="1:5" ht="18.75">
      <c r="A9" s="25" t="s">
        <v>65</v>
      </c>
      <c r="B9" s="25"/>
      <c r="C9" s="25"/>
      <c r="D9" s="25"/>
      <c r="E9" s="26"/>
    </row>
    <row r="10" spans="1:5">
      <c r="A10" s="11"/>
      <c r="B10" s="11"/>
      <c r="C10" s="11"/>
      <c r="D10" s="11"/>
      <c r="E10" s="11"/>
    </row>
    <row r="11" spans="1:5" ht="54" customHeight="1">
      <c r="A11" s="9" t="s">
        <v>0</v>
      </c>
      <c r="B11" s="9" t="s">
        <v>1</v>
      </c>
      <c r="C11" s="9" t="s">
        <v>49</v>
      </c>
      <c r="D11" s="9" t="s">
        <v>50</v>
      </c>
      <c r="E11" s="9" t="s">
        <v>51</v>
      </c>
    </row>
    <row r="12" spans="1:5" ht="18.75">
      <c r="A12" s="4">
        <v>1</v>
      </c>
      <c r="B12" s="4" t="s">
        <v>11</v>
      </c>
      <c r="C12" s="21">
        <f>[24]Лист1!M7</f>
        <v>2</v>
      </c>
      <c r="D12" s="21">
        <f>[24]Лист1!N7</f>
        <v>6</v>
      </c>
      <c r="E12" s="21">
        <f>[24]Лист1!O7</f>
        <v>4</v>
      </c>
    </row>
    <row r="13" spans="1:5" ht="37.5">
      <c r="A13" s="4">
        <v>2</v>
      </c>
      <c r="B13" s="6" t="s">
        <v>52</v>
      </c>
      <c r="C13" s="21">
        <f>[24]Лист1!M8</f>
        <v>2</v>
      </c>
      <c r="D13" s="21">
        <f>[24]Лист1!N8</f>
        <v>6</v>
      </c>
      <c r="E13" s="21">
        <f>[24]Лист1!O8</f>
        <v>4</v>
      </c>
    </row>
    <row r="14" spans="1:5" ht="37.5">
      <c r="A14" s="4">
        <v>3</v>
      </c>
      <c r="B14" s="6" t="s">
        <v>37</v>
      </c>
      <c r="C14" s="21">
        <f>[24]Лист1!M9</f>
        <v>7.3</v>
      </c>
      <c r="D14" s="21">
        <f>[24]Лист1!N9</f>
        <v>22</v>
      </c>
      <c r="E14" s="21">
        <f>[24]Лист1!O9</f>
        <v>14.6</v>
      </c>
    </row>
    <row r="15" spans="1:5" ht="22.5" customHeight="1">
      <c r="A15" s="4">
        <v>4</v>
      </c>
      <c r="B15" s="6" t="s">
        <v>66</v>
      </c>
      <c r="C15" s="21">
        <f>[24]Лист1!M10</f>
        <v>4.7</v>
      </c>
      <c r="D15" s="21">
        <f>[24]Лист1!N10</f>
        <v>14</v>
      </c>
      <c r="E15" s="21">
        <f>[24]Лист1!O10</f>
        <v>9.4</v>
      </c>
    </row>
    <row r="16" spans="1:5" ht="18.75">
      <c r="A16" s="4">
        <v>5</v>
      </c>
      <c r="B16" s="6" t="s">
        <v>41</v>
      </c>
      <c r="C16" s="21">
        <f>[24]Лист1!M11</f>
        <v>7.3</v>
      </c>
      <c r="D16" s="21">
        <f>[24]Лист1!N11</f>
        <v>22</v>
      </c>
      <c r="E16" s="21">
        <f>[24]Лист1!O11</f>
        <v>14.6</v>
      </c>
    </row>
    <row r="17" spans="1:5" ht="18.75" hidden="1">
      <c r="A17" s="4">
        <v>6</v>
      </c>
      <c r="B17" s="6" t="s">
        <v>53</v>
      </c>
      <c r="C17" s="14">
        <f>[24]Лист1!M12</f>
        <v>3.3</v>
      </c>
      <c r="D17" s="14">
        <f>[24]Лист1!N12</f>
        <v>10</v>
      </c>
      <c r="E17" s="14">
        <f>[24]Лист1!O12</f>
        <v>6.6</v>
      </c>
    </row>
    <row r="18" spans="1:5" ht="18.75" hidden="1">
      <c r="A18" s="4">
        <v>7</v>
      </c>
      <c r="B18" s="6" t="s">
        <v>54</v>
      </c>
      <c r="C18" s="14">
        <f>[24]Лист1!M13</f>
        <v>4.7</v>
      </c>
      <c r="D18" s="14">
        <f>[24]Лист1!N13</f>
        <v>14</v>
      </c>
      <c r="E18" s="14">
        <f>[24]Лист1!O13</f>
        <v>9.4</v>
      </c>
    </row>
    <row r="19" spans="1:5" ht="18.75" hidden="1">
      <c r="A19" s="4">
        <v>8</v>
      </c>
      <c r="B19" s="6" t="s">
        <v>55</v>
      </c>
      <c r="C19" s="14">
        <f>[24]Лист1!M14</f>
        <v>5.7</v>
      </c>
      <c r="D19" s="14">
        <f>[24]Лист1!N14</f>
        <v>17</v>
      </c>
      <c r="E19" s="14">
        <f>[24]Лист1!O14</f>
        <v>11.4</v>
      </c>
    </row>
    <row r="20" spans="1:5" ht="18.75" hidden="1">
      <c r="A20" s="4">
        <v>9</v>
      </c>
      <c r="B20" s="6" t="s">
        <v>14</v>
      </c>
      <c r="C20" s="14">
        <f>[24]Лист1!M15</f>
        <v>1.2</v>
      </c>
      <c r="D20" s="14">
        <f>[24]Лист1!N15</f>
        <v>3.5</v>
      </c>
      <c r="E20" s="14">
        <f>[24]Лист1!O15</f>
        <v>2.4</v>
      </c>
    </row>
    <row r="21" spans="1:5" ht="18.75" hidden="1">
      <c r="A21" s="4">
        <v>10</v>
      </c>
      <c r="B21" s="6" t="s">
        <v>15</v>
      </c>
      <c r="C21" s="14">
        <f>[24]Лист1!M16</f>
        <v>2.2999999999999998</v>
      </c>
      <c r="D21" s="14">
        <f>[24]Лист1!N16</f>
        <v>7</v>
      </c>
      <c r="E21" s="14">
        <f>[24]Лист1!O16</f>
        <v>4.5999999999999996</v>
      </c>
    </row>
    <row r="22" spans="1:5" ht="18.75" hidden="1">
      <c r="A22" s="4">
        <v>11</v>
      </c>
      <c r="B22" s="6" t="s">
        <v>16</v>
      </c>
      <c r="C22" s="14">
        <f>[24]Лист1!M17</f>
        <v>1.2</v>
      </c>
      <c r="D22" s="14">
        <f>[24]Лист1!N17</f>
        <v>3.5</v>
      </c>
      <c r="E22" s="14">
        <f>[24]Лист1!O17</f>
        <v>2.4</v>
      </c>
    </row>
    <row r="23" spans="1:5" ht="18.75" hidden="1">
      <c r="A23" s="4">
        <v>12</v>
      </c>
      <c r="B23" s="6" t="s">
        <v>17</v>
      </c>
      <c r="C23" s="14">
        <f>[24]Лист1!M18</f>
        <v>1.2</v>
      </c>
      <c r="D23" s="14">
        <f>[24]Лист1!N18</f>
        <v>3.5</v>
      </c>
      <c r="E23" s="14">
        <f>[24]Лист1!O18</f>
        <v>2.4</v>
      </c>
    </row>
    <row r="24" spans="1:5" ht="18.75" hidden="1">
      <c r="A24" s="4">
        <v>13</v>
      </c>
      <c r="B24" s="6" t="s">
        <v>19</v>
      </c>
      <c r="C24" s="14">
        <f>[24]Лист1!M19</f>
        <v>2.2999999999999998</v>
      </c>
      <c r="D24" s="14">
        <f>[24]Лист1!N19</f>
        <v>7</v>
      </c>
      <c r="E24" s="14">
        <f>[24]Лист1!O19</f>
        <v>4.5999999999999996</v>
      </c>
    </row>
    <row r="25" spans="1:5" ht="18.75" hidden="1">
      <c r="A25" s="4">
        <v>14</v>
      </c>
      <c r="B25" s="6" t="s">
        <v>20</v>
      </c>
      <c r="C25" s="14">
        <f>[24]Лист1!M20</f>
        <v>1.2</v>
      </c>
      <c r="D25" s="14">
        <f>[24]Лист1!N20</f>
        <v>3.5</v>
      </c>
      <c r="E25" s="14">
        <f>[24]Лист1!O20</f>
        <v>2.4</v>
      </c>
    </row>
    <row r="26" spans="1:5" ht="18.75" hidden="1">
      <c r="A26" s="4">
        <v>15</v>
      </c>
      <c r="B26" s="6" t="s">
        <v>21</v>
      </c>
      <c r="C26" s="14">
        <f>[24]Лист1!M21</f>
        <v>5.7</v>
      </c>
      <c r="D26" s="14">
        <f>[24]Лист1!N21</f>
        <v>17</v>
      </c>
      <c r="E26" s="14">
        <f>[24]Лист1!O21</f>
        <v>11.4</v>
      </c>
    </row>
    <row r="27" spans="1:5" ht="18.75" hidden="1">
      <c r="A27" s="4">
        <v>16</v>
      </c>
      <c r="B27" s="6" t="s">
        <v>56</v>
      </c>
      <c r="C27" s="14">
        <f>[24]Лист1!M22</f>
        <v>2.2999999999999998</v>
      </c>
      <c r="D27" s="14">
        <f>[24]Лист1!N22</f>
        <v>7</v>
      </c>
      <c r="E27" s="14">
        <f>[24]Лист1!O22</f>
        <v>4.5999999999999996</v>
      </c>
    </row>
    <row r="28" spans="1:5" ht="18.75" hidden="1">
      <c r="A28" s="4">
        <v>17</v>
      </c>
      <c r="B28" s="6" t="s">
        <v>27</v>
      </c>
      <c r="C28" s="14">
        <f>[24]Лист1!M23</f>
        <v>1.2</v>
      </c>
      <c r="D28" s="14">
        <f>[24]Лист1!N23</f>
        <v>3.5</v>
      </c>
      <c r="E28" s="14">
        <f>[24]Лист1!O23</f>
        <v>2.4</v>
      </c>
    </row>
    <row r="29" spans="1:5" ht="37.5" hidden="1">
      <c r="A29" s="4">
        <v>18</v>
      </c>
      <c r="B29" s="6" t="s">
        <v>57</v>
      </c>
      <c r="C29" s="14">
        <f>[24]Лист1!M24</f>
        <v>1.2</v>
      </c>
      <c r="D29" s="14">
        <f>[24]Лист1!N24</f>
        <v>3.5</v>
      </c>
      <c r="E29" s="14">
        <f>[24]Лист1!O24</f>
        <v>2.4</v>
      </c>
    </row>
    <row r="30" spans="1:5" ht="18.75" hidden="1">
      <c r="A30" s="4">
        <v>19</v>
      </c>
      <c r="B30" s="6" t="s">
        <v>58</v>
      </c>
      <c r="C30" s="14">
        <f>[24]Лист1!M25</f>
        <v>7.3</v>
      </c>
      <c r="D30" s="14">
        <f>[24]Лист1!N25</f>
        <v>22</v>
      </c>
      <c r="E30" s="14">
        <f>[24]Лист1!O25</f>
        <v>14.6</v>
      </c>
    </row>
    <row r="31" spans="1:5" ht="18.75" hidden="1">
      <c r="A31" s="4">
        <v>20</v>
      </c>
      <c r="B31" s="6" t="s">
        <v>59</v>
      </c>
      <c r="C31" s="14">
        <f>[24]Лист1!M26</f>
        <v>4.7</v>
      </c>
      <c r="D31" s="14">
        <f>[24]Лист1!N26</f>
        <v>14</v>
      </c>
      <c r="E31" s="14">
        <f>[24]Лист1!O26</f>
        <v>9.4</v>
      </c>
    </row>
    <row r="32" spans="1:5" ht="18.75" hidden="1">
      <c r="A32" s="4">
        <v>21</v>
      </c>
      <c r="B32" s="6" t="s">
        <v>60</v>
      </c>
      <c r="C32" s="14">
        <f>[24]Лист1!M27</f>
        <v>5.3</v>
      </c>
      <c r="D32" s="14">
        <f>[24]Лист1!N27</f>
        <v>16</v>
      </c>
      <c r="E32" s="14">
        <f>[24]Лист1!O27</f>
        <v>10.6</v>
      </c>
    </row>
    <row r="33" spans="1:5" ht="18.75" hidden="1">
      <c r="A33" s="4">
        <v>22</v>
      </c>
      <c r="B33" s="6" t="s">
        <v>61</v>
      </c>
      <c r="C33" s="14">
        <f>[24]Лист1!M28</f>
        <v>3.3</v>
      </c>
      <c r="D33" s="14">
        <f>[24]Лист1!N28</f>
        <v>10</v>
      </c>
      <c r="E33" s="14">
        <f>[24]Лист1!O28</f>
        <v>6.6</v>
      </c>
    </row>
    <row r="34" spans="1:5" ht="18.75" hidden="1">
      <c r="A34" s="4">
        <v>23</v>
      </c>
      <c r="B34" s="6" t="s">
        <v>62</v>
      </c>
      <c r="C34" s="14">
        <f>[24]Лист1!M29</f>
        <v>1.7</v>
      </c>
      <c r="D34" s="14">
        <f>[24]Лист1!N29</f>
        <v>5</v>
      </c>
      <c r="E34" s="14">
        <f>[24]Лист1!O29</f>
        <v>3.4</v>
      </c>
    </row>
    <row r="35" spans="1:5" ht="18.75" hidden="1">
      <c r="A35" s="4">
        <v>24</v>
      </c>
      <c r="B35" s="6" t="s">
        <v>63</v>
      </c>
      <c r="C35" s="14">
        <f>[24]Лист1!M30</f>
        <v>2.2999999999999998</v>
      </c>
      <c r="D35" s="14">
        <f>[24]Лист1!N30</f>
        <v>7</v>
      </c>
      <c r="E35" s="14">
        <f>[24]Лист1!O30</f>
        <v>4.5999999999999996</v>
      </c>
    </row>
    <row r="36" spans="1:5" ht="18.75" hidden="1">
      <c r="A36" s="4">
        <v>25</v>
      </c>
      <c r="B36" s="6" t="s">
        <v>15</v>
      </c>
      <c r="C36" s="14">
        <f>[24]Лист1!M31</f>
        <v>2.2999999999999998</v>
      </c>
      <c r="D36" s="14">
        <f>[24]Лист1!N31</f>
        <v>7</v>
      </c>
      <c r="E36" s="14">
        <f>[24]Лист1!O31</f>
        <v>4.5999999999999996</v>
      </c>
    </row>
    <row r="37" spans="1:5" ht="18.75" hidden="1">
      <c r="A37" s="4">
        <v>26</v>
      </c>
      <c r="B37" s="6" t="s">
        <v>64</v>
      </c>
      <c r="C37" s="14">
        <f>[24]Лист1!M32</f>
        <v>1.2</v>
      </c>
      <c r="D37" s="14">
        <f>[24]Лист1!N32</f>
        <v>3.5</v>
      </c>
      <c r="E37" s="14">
        <f>[24]Лист1!O32</f>
        <v>2.4</v>
      </c>
    </row>
    <row r="39" spans="1:5" ht="18.75">
      <c r="A39" s="27" t="s">
        <v>67</v>
      </c>
      <c r="B39" s="27"/>
      <c r="C39" s="27"/>
      <c r="D39" s="27"/>
    </row>
    <row r="40" spans="1:5" ht="37.5">
      <c r="A40" s="19">
        <v>1</v>
      </c>
      <c r="B40" s="6" t="s">
        <v>68</v>
      </c>
      <c r="C40" s="6" t="s">
        <v>69</v>
      </c>
      <c r="D40" s="20">
        <v>5.4</v>
      </c>
    </row>
    <row r="41" spans="1:5" ht="131.25">
      <c r="A41" s="19">
        <v>2</v>
      </c>
      <c r="B41" s="6" t="s">
        <v>70</v>
      </c>
      <c r="C41" s="6" t="s">
        <v>69</v>
      </c>
      <c r="D41" s="20">
        <v>5.0999999999999996</v>
      </c>
      <c r="E41" s="2"/>
    </row>
    <row r="42" spans="1:5" ht="18.75">
      <c r="A42" s="2"/>
      <c r="B42" s="2"/>
      <c r="C42" s="2"/>
      <c r="D42" s="2"/>
      <c r="E42" s="2"/>
    </row>
    <row r="43" spans="1:5" ht="16.5">
      <c r="A43" s="13"/>
      <c r="B43" s="13"/>
      <c r="C43" s="13"/>
      <c r="D43" s="13"/>
      <c r="E43" s="13"/>
    </row>
    <row r="44" spans="1:5" ht="16.5">
      <c r="A44" s="13"/>
      <c r="B44" s="13"/>
      <c r="C44" s="13"/>
      <c r="D44" s="13"/>
      <c r="E44" s="13"/>
    </row>
    <row r="45" spans="1:5" ht="16.5">
      <c r="A45" s="13"/>
      <c r="B45" s="13"/>
      <c r="C45" s="13"/>
      <c r="D45" s="13"/>
      <c r="E45" s="13"/>
    </row>
    <row r="46" spans="1:5" ht="16.5">
      <c r="A46" s="13"/>
      <c r="B46" s="13"/>
      <c r="C46" s="13"/>
      <c r="D46" s="13"/>
      <c r="E46" s="13"/>
    </row>
    <row r="47" spans="1:5" ht="16.5">
      <c r="A47" s="13"/>
      <c r="B47" s="13"/>
      <c r="C47" s="13"/>
      <c r="D47" s="13"/>
      <c r="E47" s="13"/>
    </row>
    <row r="48" spans="1:5" ht="16.5">
      <c r="A48" s="13"/>
      <c r="B48" s="13"/>
      <c r="C48" s="13"/>
      <c r="D48" s="13"/>
      <c r="E48" s="13"/>
    </row>
    <row r="49" spans="1:5" ht="16.5">
      <c r="A49" s="13"/>
      <c r="B49" s="13"/>
      <c r="C49" s="13"/>
      <c r="D49" s="13"/>
      <c r="E49" s="13"/>
    </row>
    <row r="50" spans="1:5" ht="16.5">
      <c r="A50" s="13"/>
      <c r="B50" s="13"/>
      <c r="C50" s="13"/>
      <c r="D50" s="13"/>
      <c r="E50" s="13"/>
    </row>
    <row r="51" spans="1:5" ht="16.5">
      <c r="A51" s="13"/>
      <c r="B51" s="13"/>
      <c r="C51" s="13"/>
      <c r="D51" s="13"/>
      <c r="E51" s="13"/>
    </row>
    <row r="52" spans="1:5" ht="16.5">
      <c r="A52" s="13"/>
      <c r="B52" s="13"/>
      <c r="C52" s="13"/>
      <c r="D52" s="13"/>
      <c r="E52" s="13"/>
    </row>
    <row r="53" spans="1:5" ht="16.5">
      <c r="A53" s="13"/>
      <c r="B53" s="13"/>
      <c r="C53" s="13"/>
      <c r="D53" s="13"/>
      <c r="E53" s="13"/>
    </row>
    <row r="54" spans="1:5" ht="16.5">
      <c r="B54" s="13"/>
      <c r="C54" s="13"/>
      <c r="D54" s="13"/>
      <c r="E54" s="13"/>
    </row>
    <row r="55" spans="1:5" ht="16.5">
      <c r="A55" s="13"/>
      <c r="B55" s="13"/>
      <c r="C55" s="13"/>
      <c r="D55" s="13"/>
      <c r="E55" s="13"/>
    </row>
    <row r="76" spans="1:1">
      <c r="A76" s="15"/>
    </row>
  </sheetData>
  <mergeCells count="2">
    <mergeCell ref="A9:E9"/>
    <mergeCell ref="A39:D39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BELAZ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10225</dc:creator>
  <cp:lastModifiedBy>User</cp:lastModifiedBy>
  <cp:lastPrinted>2024-12-16T07:10:43Z</cp:lastPrinted>
  <dcterms:created xsi:type="dcterms:W3CDTF">2011-04-19T07:34:41Z</dcterms:created>
  <dcterms:modified xsi:type="dcterms:W3CDTF">2025-02-10T06:33:23Z</dcterms:modified>
</cp:coreProperties>
</file>